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Q6" i="5"/>
  <c r="AI8" i="4" s="1"/>
  <c r="P6" i="5"/>
  <c r="O6" i="5"/>
  <c r="N6" i="5"/>
  <c r="J10" i="4" s="1"/>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Q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<sst xmlns="http://schemas.openxmlformats.org/spreadsheetml/2006/main" count="218" uniqueCount="108">
  <si>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</si>
  <si>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</si>
  <si>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</si>
  <si>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</si>
  <si>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</si>
  <si>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</si>
  <si>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</si>
  <si>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</si>
  <si>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</si>
  <si>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</si>
  <si>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</si>
  <si>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</si>
  <si>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</si>
  <si>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</si>
  <si>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</si>
  <si>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</si>
  <si>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</si>
  <si>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</si>
  <si>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</si>
  <si>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</si>
  <si>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</si>
  <si>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</si>
  <si>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</si>
  <si>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</si>
  <si>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</si>
  <si>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</si>
  <si>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</si>
  <si>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</si>
  <si>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</si>
  <si>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</si>
  <si>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</si>
  <si>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</si>
  <si>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</si>
  <si>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</si>
  <si>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</si>
  <si>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</si>
  <si>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</si>
  <si>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</si>
  <si>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</si>
  <si>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</si>
  <si>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</si>
  <si>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</si>
  <si>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</si>
  <si>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</si>
  <si>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</si>
  <si>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</si>
  <si>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</si>
  <si>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</si>
  <si>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</si>
  <si>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</si>
  <si>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</si>
  <si>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</si>
  <si>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</si>
  <si>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</si>
  <si>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</si>
  <si>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</si>
  <si>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</si>
  <si>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</si>
  <si>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</si>
  <si>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</si>
  <si>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</si>
  <si>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</si>
  <si>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</si>
  <si>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</si>
  <si>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</si>
  <si>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</si>
  <si>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</si>
  <si>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</si>
  <si>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</si>
  <si>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</si>
  <si>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</si>
  <si>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</si>
  <si>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</si>
  <si>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</si>
  <si>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</si>
  <si>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</si>
  <si>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</si>
  <si>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</si>
  <si>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</si>
  <si>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</si>
  <si>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</si>
  <si>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</si>
  <si>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</si>
  <si>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</si>
  <si>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</si>
  <si>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</si>
  <si>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</si>
  <si>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</si>
  <si>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</si>
  <si>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</si>
  <si>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</si>
  <si>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</si>
  <si>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</si>
  <si>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利島村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</si>
  <si>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</si>
  <si>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</si>
  <si>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</si>
  <si>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</si>
  <si>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</si>
  <si>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</si>
  <si>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</si>
  <si>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</si>
  <si>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</si>
  <si>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</si>
  <si>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</si>
  <si>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急速ろ過施設等主要設備の更新時期を迎え、また管路の老朽化しており更新が必要である。</t>
    <rPh sb="0" eb="2">
      <t>キュウソク</t>
    </rPh>
    <rPh sb="3" eb="4">
      <t>カ</t>
    </rPh>
    <rPh sb="4" eb="6">
      <t>シセツ</t>
    </rPh>
    <rPh sb="6" eb="7">
      <t>トウ</t>
    </rPh>
    <rPh sb="7" eb="9">
      <t>シュヨウ</t>
    </rPh>
    <rPh sb="9" eb="11">
      <t>セツビ</t>
    </rPh>
    <rPh sb="22" eb="24">
      <t>カンロ</t>
    </rPh>
    <rPh sb="25" eb="28">
      <t>ロウキュウカ</t>
    </rPh>
    <rPh sb="32" eb="34">
      <t>コウシン</t>
    </rPh>
    <rPh sb="35" eb="37">
      <t>ヒツヨウ</t>
    </rPh>
    <phoneticPr fontId="4"/>
  </si>
  <si>
    <t>　ろ過施設として、脱塩施設及び急速ろ過施設をもっているが、脱塩施設はイニシャル及びランニングコストが高い。急速ろ過施設は天水に左右され、また更新時期を迎えている。なるべく施設の延命化を図りつつ、適正な使用料負担を行っていただけるよう検討していく。</t>
    <rPh sb="2" eb="3">
      <t>カ</t>
    </rPh>
    <rPh sb="3" eb="5">
      <t>シセツ</t>
    </rPh>
    <rPh sb="9" eb="11">
      <t>ダツエン</t>
    </rPh>
    <rPh sb="11" eb="13">
      <t>シセツ</t>
    </rPh>
    <rPh sb="13" eb="14">
      <t>オヨ</t>
    </rPh>
    <rPh sb="15" eb="17">
      <t>キュウソク</t>
    </rPh>
    <rPh sb="18" eb="19">
      <t>カ</t>
    </rPh>
    <rPh sb="19" eb="21">
      <t>シセツ</t>
    </rPh>
    <rPh sb="29" eb="31">
      <t>ダツエン</t>
    </rPh>
    <rPh sb="31" eb="33">
      <t>シセツ</t>
    </rPh>
    <rPh sb="39" eb="40">
      <t>オヨ</t>
    </rPh>
    <rPh sb="50" eb="51">
      <t>タカ</t>
    </rPh>
    <rPh sb="53" eb="55">
      <t>キュウソク</t>
    </rPh>
    <rPh sb="56" eb="57">
      <t>カ</t>
    </rPh>
    <rPh sb="57" eb="59">
      <t>シセツ</t>
    </rPh>
    <rPh sb="60" eb="62">
      <t>テンスイ</t>
    </rPh>
    <rPh sb="63" eb="65">
      <t>サユウ</t>
    </rPh>
    <rPh sb="70" eb="72">
      <t>コウシン</t>
    </rPh>
    <rPh sb="72" eb="74">
      <t>ジキ</t>
    </rPh>
    <rPh sb="75" eb="76">
      <t>ムカ</t>
    </rPh>
    <rPh sb="85" eb="87">
      <t>シセツ</t>
    </rPh>
    <rPh sb="88" eb="90">
      <t>エンメイ</t>
    </rPh>
    <rPh sb="90" eb="91">
      <t>カ</t>
    </rPh>
    <rPh sb="92" eb="93">
      <t>ハカ</t>
    </rPh>
    <rPh sb="97" eb="99">
      <t>テキセイ</t>
    </rPh>
    <rPh sb="100" eb="102">
      <t>シヨウ</t>
    </rPh>
    <rPh sb="102" eb="103">
      <t>リョウ</t>
    </rPh>
    <rPh sb="103" eb="105">
      <t>フタン</t>
    </rPh>
    <phoneticPr fontId="4"/>
  </si>
  <si>
    <t>　平成21年4月に料金改定を行い、財務基盤の確立を図っているが、長期にわたる景気低迷の影響や節水意識の浸透、給水人口の伸び悩み等により収入見込みが横ばいで厳しい財務状況である。
　村内に業務を受託できる事業者は存在せず、他に拠点を持つ業者に委託の見積もりを提出させた経緯があるが、コスト的に厳しい。
　直営で運営するに当たり会計所属職員を1名に抑えているが、これ以上の人員減は運営に支障をきたす。</t>
    <rPh sb="59" eb="60">
      <t>ノ</t>
    </rPh>
    <rPh sb="61" eb="62">
      <t>ナヤ</t>
    </rPh>
    <rPh sb="90" eb="92">
      <t>ソンナイ</t>
    </rPh>
    <rPh sb="93" eb="95">
      <t>ギョウム</t>
    </rPh>
    <rPh sb="96" eb="98">
      <t>ジュタク</t>
    </rPh>
    <rPh sb="101" eb="104">
      <t>ジギョウシャ</t>
    </rPh>
    <rPh sb="105" eb="107">
      <t>ソンザイ</t>
    </rPh>
    <rPh sb="110" eb="111">
      <t>タ</t>
    </rPh>
    <rPh sb="112" eb="114">
      <t>キョテン</t>
    </rPh>
    <rPh sb="115" eb="116">
      <t>モ</t>
    </rPh>
    <rPh sb="117" eb="119">
      <t>ギョウシャ</t>
    </rPh>
    <rPh sb="120" eb="122">
      <t>イタク</t>
    </rPh>
    <rPh sb="123" eb="125">
      <t>ミツ</t>
    </rPh>
    <rPh sb="128" eb="130">
      <t>テイシュツ</t>
    </rPh>
    <rPh sb="133" eb="135">
      <t>ケイイ</t>
    </rPh>
    <rPh sb="143" eb="144">
      <t>テキ</t>
    </rPh>
    <rPh sb="145" eb="146">
      <t>キビ</t>
    </rPh>
    <rPh sb="151" eb="153">
      <t>チョクエイ</t>
    </rPh>
    <rPh sb="154" eb="156">
      <t>ウンエイ</t>
    </rPh>
    <rPh sb="159" eb="160">
      <t>ア</t>
    </rPh>
    <rPh sb="162" eb="164">
      <t>カイケイ</t>
    </rPh>
    <rPh sb="164" eb="166">
      <t>ショゾク</t>
    </rPh>
    <rPh sb="166" eb="168">
      <t>ショクイン</t>
    </rPh>
    <rPh sb="170" eb="171">
      <t>メイ</t>
    </rPh>
    <rPh sb="172" eb="173">
      <t>オサ</t>
    </rPh>
    <rPh sb="181" eb="183">
      <t>イジョウ</t>
    </rPh>
    <rPh sb="184" eb="186">
      <t>ジンイン</t>
    </rPh>
    <rPh sb="186" eb="187">
      <t>ゲン</t>
    </rPh>
    <rPh sb="188" eb="190">
      <t>ウンエイ</t>
    </rPh>
    <rPh sb="191" eb="193">
      <t>シショウ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</si>
</sst>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055424"/>
        <c:axId val="1142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14055424"/>
        <c:axId val="114237824"/>
      </c:lineChart>
      <c:dateAx>
        <c:axId val="114055424"/>
        <c:scaling>
          <c:orientation val="minMax"/>
        </c:scaling>
        <c:delete val="1"/>
        <c:axPos val="b"/>
        <c:numFmt formatCode="ge" sourceLinked="1"/>
        <c:majorTickMark val="none"/>
        <c:minorTickMark val="none"/>
        <c:tickLblPos val="none"/>
        <c:crossAx val="114237824"/>
        <c:crosses val="autoZero"/>
        <c:auto val="1"/>
        <c:lblOffset val="100"/>
        <c:baseTimeUnit val="years"/>
      </c:dateAx>
      <c:valAx>
        <c:axId val="1142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34.700000000000003</c:v>
                </c:pt>
                <c:pt idx="1">
                  <c:v>35.42</c:v>
                </c:pt>
                <c:pt idx="2">
                  <c:v>36.590000000000003</c:v>
                </c:pt>
                <c:pt idx="3">
                  <c:v>35.86</c:v>
                </c:pt>
                <c:pt idx="4">
                  <c:v>40.83</c:v>
                </c:pt>
              </c:numCache>
            </c:numRef>
          </c:val>
        </c:ser>
        <c:dLbls>
          <c:showLegendKey val="0"/>
          <c:showVal val="0"/>
          <c:showCatName val="0"/>
          <c:showSerName val="0"/>
          <c:showPercent val="0"/>
          <c:showBubbleSize val="0"/>
        </c:dLbls>
        <c:gapWidth val="150"/>
        <c:axId val="117312128"/>
        <c:axId val="1173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17312128"/>
        <c:axId val="117334784"/>
      </c:lineChart>
      <c:dateAx>
        <c:axId val="117312128"/>
        <c:scaling>
          <c:orientation val="minMax"/>
        </c:scaling>
        <c:delete val="1"/>
        <c:axPos val="b"/>
        <c:numFmt formatCode="ge" sourceLinked="1"/>
        <c:majorTickMark val="none"/>
        <c:minorTickMark val="none"/>
        <c:tickLblPos val="none"/>
        <c:crossAx val="117334784"/>
        <c:crosses val="autoZero"/>
        <c:auto val="1"/>
        <c:lblOffset val="100"/>
        <c:baseTimeUnit val="years"/>
      </c:dateAx>
      <c:valAx>
        <c:axId val="1173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97.88</c:v>
                </c:pt>
                <c:pt idx="1">
                  <c:v>95.74</c:v>
                </c:pt>
                <c:pt idx="2">
                  <c:v>94.43</c:v>
                </c:pt>
                <c:pt idx="3">
                  <c:v>97.03</c:v>
                </c:pt>
                <c:pt idx="4">
                  <c:v>85.2</c:v>
                </c:pt>
              </c:numCache>
            </c:numRef>
          </c:val>
        </c:ser>
        <c:dLbls>
          <c:showLegendKey val="0"/>
          <c:showVal val="0"/>
          <c:showCatName val="0"/>
          <c:showSerName val="0"/>
          <c:showPercent val="0"/>
          <c:showBubbleSize val="0"/>
        </c:dLbls>
        <c:gapWidth val="150"/>
        <c:axId val="117369088"/>
        <c:axId val="1173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17369088"/>
        <c:axId val="117371264"/>
      </c:lineChart>
      <c:dateAx>
        <c:axId val="117369088"/>
        <c:scaling>
          <c:orientation val="minMax"/>
        </c:scaling>
        <c:delete val="1"/>
        <c:axPos val="b"/>
        <c:numFmt formatCode="ge" sourceLinked="1"/>
        <c:majorTickMark val="none"/>
        <c:minorTickMark val="none"/>
        <c:tickLblPos val="none"/>
        <c:crossAx val="117371264"/>
        <c:crosses val="autoZero"/>
        <c:auto val="1"/>
        <c:lblOffset val="100"/>
        <c:baseTimeUnit val="years"/>
      </c:dateAx>
      <c:valAx>
        <c:axId val="1173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70.94</c:v>
                </c:pt>
                <c:pt idx="1">
                  <c:v>59.17</c:v>
                </c:pt>
                <c:pt idx="2">
                  <c:v>85.88</c:v>
                </c:pt>
                <c:pt idx="3">
                  <c:v>89.32</c:v>
                </c:pt>
                <c:pt idx="4">
                  <c:v>87.53</c:v>
                </c:pt>
              </c:numCache>
            </c:numRef>
          </c:val>
        </c:ser>
        <c:dLbls>
          <c:showLegendKey val="0"/>
          <c:showVal val="0"/>
          <c:showCatName val="0"/>
          <c:showSerName val="0"/>
          <c:showPercent val="0"/>
          <c:showBubbleSize val="0"/>
        </c:dLbls>
        <c:gapWidth val="150"/>
        <c:axId val="114272128"/>
        <c:axId val="1142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14272128"/>
        <c:axId val="114282496"/>
      </c:lineChart>
      <c:dateAx>
        <c:axId val="114272128"/>
        <c:scaling>
          <c:orientation val="minMax"/>
        </c:scaling>
        <c:delete val="1"/>
        <c:axPos val="b"/>
        <c:numFmt formatCode="ge" sourceLinked="1"/>
        <c:majorTickMark val="none"/>
        <c:minorTickMark val="none"/>
        <c:tickLblPos val="none"/>
        <c:crossAx val="114282496"/>
        <c:crosses val="autoZero"/>
        <c:auto val="1"/>
        <c:lblOffset val="100"/>
        <c:baseTimeUnit val="years"/>
      </c:dateAx>
      <c:valAx>
        <c:axId val="1142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509312"/>
        <c:axId val="1145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509312"/>
        <c:axId val="114511232"/>
      </c:lineChart>
      <c:dateAx>
        <c:axId val="114509312"/>
        <c:scaling>
          <c:orientation val="minMax"/>
        </c:scaling>
        <c:delete val="1"/>
        <c:axPos val="b"/>
        <c:numFmt formatCode="ge" sourceLinked="1"/>
        <c:majorTickMark val="none"/>
        <c:minorTickMark val="none"/>
        <c:tickLblPos val="none"/>
        <c:crossAx val="114511232"/>
        <c:crosses val="autoZero"/>
        <c:auto val="1"/>
        <c:lblOffset val="100"/>
        <c:baseTimeUnit val="years"/>
      </c:dateAx>
      <c:valAx>
        <c:axId val="1145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549888"/>
        <c:axId val="1145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549888"/>
        <c:axId val="114551808"/>
      </c:lineChart>
      <c:dateAx>
        <c:axId val="114549888"/>
        <c:scaling>
          <c:orientation val="minMax"/>
        </c:scaling>
        <c:delete val="1"/>
        <c:axPos val="b"/>
        <c:numFmt formatCode="ge" sourceLinked="1"/>
        <c:majorTickMark val="none"/>
        <c:minorTickMark val="none"/>
        <c:tickLblPos val="none"/>
        <c:crossAx val="114551808"/>
        <c:crosses val="autoZero"/>
        <c:auto val="1"/>
        <c:lblOffset val="100"/>
        <c:baseTimeUnit val="years"/>
      </c:dateAx>
      <c:valAx>
        <c:axId val="1145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448832"/>
        <c:axId val="1154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448832"/>
        <c:axId val="115455104"/>
      </c:lineChart>
      <c:dateAx>
        <c:axId val="115448832"/>
        <c:scaling>
          <c:orientation val="minMax"/>
        </c:scaling>
        <c:delete val="1"/>
        <c:axPos val="b"/>
        <c:numFmt formatCode="ge" sourceLinked="1"/>
        <c:majorTickMark val="none"/>
        <c:minorTickMark val="none"/>
        <c:tickLblPos val="none"/>
        <c:crossAx val="115455104"/>
        <c:crosses val="autoZero"/>
        <c:auto val="1"/>
        <c:lblOffset val="100"/>
        <c:baseTimeUnit val="years"/>
      </c:dateAx>
      <c:valAx>
        <c:axId val="1154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878528"/>
        <c:axId val="1158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878528"/>
        <c:axId val="115888896"/>
      </c:lineChart>
      <c:dateAx>
        <c:axId val="115878528"/>
        <c:scaling>
          <c:orientation val="minMax"/>
        </c:scaling>
        <c:delete val="1"/>
        <c:axPos val="b"/>
        <c:numFmt formatCode="ge" sourceLinked="1"/>
        <c:majorTickMark val="none"/>
        <c:minorTickMark val="none"/>
        <c:tickLblPos val="none"/>
        <c:crossAx val="115888896"/>
        <c:crosses val="autoZero"/>
        <c:auto val="1"/>
        <c:lblOffset val="100"/>
        <c:baseTimeUnit val="years"/>
      </c:dateAx>
      <c:valAx>
        <c:axId val="1158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513.01</c:v>
                </c:pt>
                <c:pt idx="1">
                  <c:v>454.3</c:v>
                </c:pt>
                <c:pt idx="2">
                  <c:v>390.05</c:v>
                </c:pt>
                <c:pt idx="3">
                  <c:v>328.79</c:v>
                </c:pt>
                <c:pt idx="4">
                  <c:v>301.89999999999998</c:v>
                </c:pt>
              </c:numCache>
            </c:numRef>
          </c:val>
        </c:ser>
        <c:dLbls>
          <c:showLegendKey val="0"/>
          <c:showVal val="0"/>
          <c:showCatName val="0"/>
          <c:showSerName val="0"/>
          <c:showPercent val="0"/>
          <c:showBubbleSize val="0"/>
        </c:dLbls>
        <c:gapWidth val="150"/>
        <c:axId val="115904896"/>
        <c:axId val="1159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15904896"/>
        <c:axId val="115906816"/>
      </c:lineChart>
      <c:dateAx>
        <c:axId val="115904896"/>
        <c:scaling>
          <c:orientation val="minMax"/>
        </c:scaling>
        <c:delete val="1"/>
        <c:axPos val="b"/>
        <c:numFmt formatCode="ge" sourceLinked="1"/>
        <c:majorTickMark val="none"/>
        <c:minorTickMark val="none"/>
        <c:tickLblPos val="none"/>
        <c:crossAx val="115906816"/>
        <c:crosses val="autoZero"/>
        <c:auto val="1"/>
        <c:lblOffset val="100"/>
        <c:baseTimeUnit val="years"/>
      </c:dateAx>
      <c:valAx>
        <c:axId val="1159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17.260000000000002</c:v>
                </c:pt>
                <c:pt idx="1">
                  <c:v>22.11</c:v>
                </c:pt>
                <c:pt idx="2">
                  <c:v>25.02</c:v>
                </c:pt>
                <c:pt idx="3">
                  <c:v>19.55</c:v>
                </c:pt>
                <c:pt idx="4">
                  <c:v>28.88</c:v>
                </c:pt>
              </c:numCache>
            </c:numRef>
          </c:val>
        </c:ser>
        <c:dLbls>
          <c:showLegendKey val="0"/>
          <c:showVal val="0"/>
          <c:showCatName val="0"/>
          <c:showSerName val="0"/>
          <c:showPercent val="0"/>
          <c:showBubbleSize val="0"/>
        </c:dLbls>
        <c:gapWidth val="150"/>
        <c:axId val="116158464"/>
        <c:axId val="1161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16158464"/>
        <c:axId val="116160384"/>
      </c:lineChart>
      <c:dateAx>
        <c:axId val="116158464"/>
        <c:scaling>
          <c:orientation val="minMax"/>
        </c:scaling>
        <c:delete val="1"/>
        <c:axPos val="b"/>
        <c:numFmt formatCode="ge" sourceLinked="1"/>
        <c:majorTickMark val="none"/>
        <c:minorTickMark val="none"/>
        <c:tickLblPos val="none"/>
        <c:crossAx val="116160384"/>
        <c:crosses val="autoZero"/>
        <c:auto val="1"/>
        <c:lblOffset val="100"/>
        <c:baseTimeUnit val="years"/>
      </c:dateAx>
      <c:valAx>
        <c:axId val="1161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1475.83</c:v>
                </c:pt>
                <c:pt idx="1">
                  <c:v>1161.21</c:v>
                </c:pt>
                <c:pt idx="2">
                  <c:v>1028.3800000000001</c:v>
                </c:pt>
                <c:pt idx="3">
                  <c:v>1316.8</c:v>
                </c:pt>
                <c:pt idx="4">
                  <c:v>875.37</c:v>
                </c:pt>
              </c:numCache>
            </c:numRef>
          </c:val>
        </c:ser>
        <c:dLbls>
          <c:showLegendKey val="0"/>
          <c:showVal val="0"/>
          <c:showCatName val="0"/>
          <c:showSerName val="0"/>
          <c:showPercent val="0"/>
          <c:showBubbleSize val="0"/>
        </c:dLbls>
        <c:gapWidth val="150"/>
        <c:axId val="116182016"/>
        <c:axId val="1161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16182016"/>
        <c:axId val="116184192"/>
      </c:lineChart>
      <c:dateAx>
        <c:axId val="116182016"/>
        <c:scaling>
          <c:orientation val="minMax"/>
        </c:scaling>
        <c:delete val="1"/>
        <c:axPos val="b"/>
        <c:numFmt formatCode="ge" sourceLinked="1"/>
        <c:majorTickMark val="none"/>
        <c:minorTickMark val="none"/>
        <c:tickLblPos val="none"/>
        <c:crossAx val="116184192"/>
        <c:crosses val="autoZero"/>
        <c:auto val="1"/>
        <c:lblOffset val="100"/>
        <c:baseTimeUnit val="years"/>
      </c:dateAx>
      <c:valAx>
        <c:axId val="1161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16" zoomScaleNormal="100" workbookViewId="0">
      <selection activeCell="BL45" sqref="BL45:BZ46"/>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東京都　利島村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307</v>
      </c>
      <c r="AJ8" s="55"/>
      <c r="AK8" s="55"/>
      <c r="AL8" s="55"/>
      <c r="AM8" s="55"/>
      <c r="AN8" s="55"/>
      <c r="AO8" s="55"/>
      <c r="AP8" s="56"/>
      <c r="AQ8" s="46">
        <f>データ!R6</f>
        <v>4.12</v>
      </c>
      <c r="AR8" s="46"/>
      <c r="AS8" s="46"/>
      <c r="AT8" s="46"/>
      <c r="AU8" s="46"/>
      <c r="AV8" s="46"/>
      <c r="AW8" s="46"/>
      <c r="AX8" s="46"/>
      <c r="AY8" s="46">
        <f>データ!S6</f>
        <v>74.510000000000005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4000</v>
      </c>
      <c r="AA10" s="80"/>
      <c r="AB10" s="80"/>
      <c r="AC10" s="80"/>
      <c r="AD10" s="80"/>
      <c r="AE10" s="80"/>
      <c r="AF10" s="80"/>
      <c r="AG10" s="80"/>
      <c r="AH10" s="2"/>
      <c r="AI10" s="80">
        <f>データ!T6</f>
        <v>304</v>
      </c>
      <c r="AJ10" s="80"/>
      <c r="AK10" s="80"/>
      <c r="AL10" s="80"/>
      <c r="AM10" s="80"/>
      <c r="AN10" s="80"/>
      <c r="AO10" s="80"/>
      <c r="AP10" s="80"/>
      <c r="AQ10" s="46">
        <f>データ!U6</f>
        <v>0.4</v>
      </c>
      <c r="AR10" s="46"/>
      <c r="AS10" s="46"/>
      <c r="AT10" s="46"/>
      <c r="AU10" s="46"/>
      <c r="AV10" s="46"/>
      <c r="AW10" s="46"/>
      <c r="AX10" s="46"/>
      <c r="AY10" s="46">
        <f>データ!V6</f>
        <v>760</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133621</v>
      </c>
      <c r="D6" s="31">
        <f t="shared" si="3"/>
        <v>47</v>
      </c>
      <c r="E6" s="31">
        <f t="shared" si="3"/>
        <v>1</v>
      </c>
      <c r="F6" s="31">
        <f t="shared" si="3"/>
        <v>0</v>
      </c>
      <c r="G6" s="31">
        <f t="shared" si="3"/>
        <v>0</v>
      </c>
      <c r="H6" s="31" t="str">
        <f t="shared" si="3"/>
        <v>東京都　利島村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4000</v>
      </c>
      <c r="Q6" s="32">
        <f t="shared" si="3"/>
        <v>307</v>
      </c>
      <c r="R6" s="32">
        <f t="shared" si="3"/>
        <v>4.12</v>
      </c>
      <c r="S6" s="32">
        <f t="shared" si="3"/>
        <v>74.510000000000005</v>
      </c>
      <c r="T6" s="32">
        <f t="shared" si="3"/>
        <v>304</v>
      </c>
      <c r="U6" s="32">
        <f t="shared" si="3"/>
        <v>0.4</v>
      </c>
      <c r="V6" s="32">
        <f t="shared" si="3"/>
        <v>760</v>
      </c>
      <c r="W6" s="33">
        <f>IF(W7="",NA(),W7)</f>
        <v>70.94</v>
      </c>
      <c r="X6" s="33">
        <f t="shared" ref="X6:AF6" si="4">IF(X7="",NA(),X7)</f>
        <v>59.17</v>
      </c>
      <c r="Y6" s="33">
        <f t="shared" si="4"/>
        <v>85.88</v>
      </c>
      <c r="Z6" s="33">
        <f t="shared" si="4"/>
        <v>89.32</v>
      </c>
      <c r="AA6" s="33">
        <f t="shared" si="4"/>
        <v>87.53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513.01</v>
      </c>
      <c r="BE6" s="33">
        <f t="shared" ref="BE6:BM6" si="7">IF(BE7="",NA(),BE7)</f>
        <v>454.3</v>
      </c>
      <c r="BF6" s="33">
        <f t="shared" si="7"/>
        <v>390.05</v>
      </c>
      <c r="BG6" s="33">
        <f t="shared" si="7"/>
        <v>328.79</v>
      </c>
      <c r="BH6" s="33">
        <f t="shared" si="7"/>
        <v>301.89999999999998</v>
      </c>
      <c r="BI6" s="33">
        <f t="shared" si="7"/>
        <v>1450.45</v>
      </c>
      <c r="BJ6" s="33">
        <f t="shared" si="7"/>
        <v>1442.51</v>
      </c>
      <c r="BK6" s="33">
        <f t="shared" si="7"/>
        <v>1496.15</v>
      </c>
      <c r="BL6" s="33">
        <f t="shared" si="7"/>
        <v>1462.56</v>
      </c>
      <c r="BM6" s="33">
        <f t="shared" si="7"/>
        <v>1486.62</v>
      </c>
      <c r="BN6" s="32" t="str">
        <f>IF(BN7="","",IF(BN7="-","【-】","【"&amp;SUBSTITUTE(TEXT(BN7,"#,##0.00"),"-","△")&amp;"】"))</f>
        <v>【1,239.32】</v>
      </c>
      <c r="BO6" s="33">
        <f>IF(BO7="",NA(),BO7)</f>
        <v>17.260000000000002</v>
      </c>
      <c r="BP6" s="33">
        <f t="shared" ref="BP6:BX6" si="8">IF(BP7="",NA(),BP7)</f>
        <v>22.11</v>
      </c>
      <c r="BQ6" s="33">
        <f t="shared" si="8"/>
        <v>25.02</v>
      </c>
      <c r="BR6" s="33">
        <f t="shared" si="8"/>
        <v>19.55</v>
      </c>
      <c r="BS6" s="33">
        <f t="shared" si="8"/>
        <v>28.88</v>
      </c>
      <c r="BT6" s="33">
        <f t="shared" si="8"/>
        <v>33.96</v>
      </c>
      <c r="BU6" s="33">
        <f t="shared" si="8"/>
        <v>33.299999999999997</v>
      </c>
      <c r="BV6" s="33">
        <f t="shared" si="8"/>
        <v>33.01</v>
      </c>
      <c r="BW6" s="33">
        <f t="shared" si="8"/>
        <v>32.39</v>
      </c>
      <c r="BX6" s="33">
        <f t="shared" si="8"/>
        <v>24.39</v>
      </c>
      <c r="BY6" s="32" t="str">
        <f>IF(BY7="","",IF(BY7="-","【-】","【"&amp;SUBSTITUTE(TEXT(BY7,"#,##0.00"),"-","△")&amp;"】"))</f>
        <v>【36.33】</v>
      </c>
      <c r="BZ6" s="33">
        <f>IF(BZ7="",NA(),BZ7)</f>
        <v>1475.83</v>
      </c>
      <c r="CA6" s="33">
        <f t="shared" ref="CA6:CI6" si="9">IF(CA7="",NA(),CA7)</f>
        <v>1161.21</v>
      </c>
      <c r="CB6" s="33">
        <f t="shared" si="9"/>
        <v>1028.3800000000001</v>
      </c>
      <c r="CC6" s="33">
        <f t="shared" si="9"/>
        <v>1316.8</v>
      </c>
      <c r="CD6" s="33">
        <f t="shared" si="9"/>
        <v>875.37</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34.700000000000003</v>
      </c>
      <c r="CL6" s="33">
        <f t="shared" ref="CL6:CT6" si="10">IF(CL7="",NA(),CL7)</f>
        <v>35.42</v>
      </c>
      <c r="CM6" s="33">
        <f t="shared" si="10"/>
        <v>36.590000000000003</v>
      </c>
      <c r="CN6" s="33">
        <f t="shared" si="10"/>
        <v>35.86</v>
      </c>
      <c r="CO6" s="33">
        <f t="shared" si="10"/>
        <v>40.83</v>
      </c>
      <c r="CP6" s="33">
        <f t="shared" si="10"/>
        <v>51.56</v>
      </c>
      <c r="CQ6" s="33">
        <f t="shared" si="10"/>
        <v>50.66</v>
      </c>
      <c r="CR6" s="33">
        <f t="shared" si="10"/>
        <v>51.11</v>
      </c>
      <c r="CS6" s="33">
        <f t="shared" si="10"/>
        <v>50.49</v>
      </c>
      <c r="CT6" s="33">
        <f t="shared" si="10"/>
        <v>48.36</v>
      </c>
      <c r="CU6" s="32" t="str">
        <f>IF(CU7="","",IF(CU7="-","【-】","【"&amp;SUBSTITUTE(TEXT(CU7,"#,##0.00"),"-","△")&amp;"】"))</f>
        <v>【58.19】</v>
      </c>
      <c r="CV6" s="33">
        <f>IF(CV7="",NA(),CV7)</f>
        <v>97.88</v>
      </c>
      <c r="CW6" s="33">
        <f t="shared" ref="CW6:DE6" si="11">IF(CW7="",NA(),CW7)</f>
        <v>95.74</v>
      </c>
      <c r="CX6" s="33">
        <f t="shared" si="11"/>
        <v>94.43</v>
      </c>
      <c r="CY6" s="33">
        <f t="shared" si="11"/>
        <v>97.03</v>
      </c>
      <c r="CZ6" s="33">
        <f t="shared" si="11"/>
        <v>85.2</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133621</v>
      </c>
      <c r="D7" s="35">
        <v>47</v>
      </c>
      <c r="E7" s="35">
        <v>1</v>
      </c>
      <c r="F7" s="35">
        <v>0</v>
      </c>
      <c r="G7" s="35">
        <v>0</v>
      </c>
      <c r="H7" s="35" t="s">
        <v>93</v>
      </c>
      <c r="I7" s="35" t="s">
        <v>94</v>
      </c>
      <c r="J7" s="35" t="s">
        <v>95</v>
      </c>
      <c r="K7" s="35" t="s">
        <v>96</v>
      </c>
      <c r="L7" s="35" t="s">
        <v>97</v>
      </c>
      <c r="M7" s="36" t="s">
        <v>98</v>
      </c>
      <c r="N7" s="36" t="s">
        <v>99</v>
      </c>
      <c r="O7" s="36">
        <v>100</v>
      </c>
      <c r="P7" s="36">
        <v>4000</v>
      </c>
      <c r="Q7" s="36">
        <v>307</v>
      </c>
      <c r="R7" s="36">
        <v>4.12</v>
      </c>
      <c r="S7" s="36">
        <v>74.510000000000005</v>
      </c>
      <c r="T7" s="36">
        <v>304</v>
      </c>
      <c r="U7" s="36">
        <v>0.4</v>
      </c>
      <c r="V7" s="36">
        <v>760</v>
      </c>
      <c r="W7" s="36">
        <v>70.94</v>
      </c>
      <c r="X7" s="36">
        <v>59.17</v>
      </c>
      <c r="Y7" s="36">
        <v>85.88</v>
      </c>
      <c r="Z7" s="36">
        <v>89.32</v>
      </c>
      <c r="AA7" s="36">
        <v>87.53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513.01</v>
      </c>
      <c r="BE7" s="36">
        <v>454.3</v>
      </c>
      <c r="BF7" s="36">
        <v>390.05</v>
      </c>
      <c r="BG7" s="36">
        <v>328.79</v>
      </c>
      <c r="BH7" s="36">
        <v>301.89999999999998</v>
      </c>
      <c r="BI7" s="36">
        <v>1450.45</v>
      </c>
      <c r="BJ7" s="36">
        <v>1442.51</v>
      </c>
      <c r="BK7" s="36">
        <v>1496.15</v>
      </c>
      <c r="BL7" s="36">
        <v>1462.56</v>
      </c>
      <c r="BM7" s="36">
        <v>1486.62</v>
      </c>
      <c r="BN7" s="36">
        <v>1239.32</v>
      </c>
      <c r="BO7" s="36">
        <v>17.260000000000002</v>
      </c>
      <c r="BP7" s="36">
        <v>22.11</v>
      </c>
      <c r="BQ7" s="36">
        <v>25.02</v>
      </c>
      <c r="BR7" s="36">
        <v>19.55</v>
      </c>
      <c r="BS7" s="36">
        <v>28.88</v>
      </c>
      <c r="BT7" s="36">
        <v>33.96</v>
      </c>
      <c r="BU7" s="36">
        <v>33.299999999999997</v>
      </c>
      <c r="BV7" s="36">
        <v>33.01</v>
      </c>
      <c r="BW7" s="36">
        <v>32.39</v>
      </c>
      <c r="BX7" s="36">
        <v>24.39</v>
      </c>
      <c r="BY7" s="36">
        <v>36.33</v>
      </c>
      <c r="BZ7" s="36">
        <v>1475.83</v>
      </c>
      <c r="CA7" s="36">
        <v>1161.21</v>
      </c>
      <c r="CB7" s="36">
        <v>1028.3800000000001</v>
      </c>
      <c r="CC7" s="36">
        <v>1316.8</v>
      </c>
      <c r="CD7" s="36">
        <v>875.37</v>
      </c>
      <c r="CE7" s="36">
        <v>512.74</v>
      </c>
      <c r="CF7" s="36">
        <v>526.57000000000005</v>
      </c>
      <c r="CG7" s="36">
        <v>523.08000000000004</v>
      </c>
      <c r="CH7" s="36">
        <v>530.83000000000004</v>
      </c>
      <c r="CI7" s="36">
        <v>734.18</v>
      </c>
      <c r="CJ7" s="36">
        <v>476.46</v>
      </c>
      <c r="CK7" s="36">
        <v>34.700000000000003</v>
      </c>
      <c r="CL7" s="36">
        <v>35.42</v>
      </c>
      <c r="CM7" s="36">
        <v>36.590000000000003</v>
      </c>
      <c r="CN7" s="36">
        <v>35.86</v>
      </c>
      <c r="CO7" s="36">
        <v>40.83</v>
      </c>
      <c r="CP7" s="36">
        <v>51.56</v>
      </c>
      <c r="CQ7" s="36">
        <v>50.66</v>
      </c>
      <c r="CR7" s="36">
        <v>51.11</v>
      </c>
      <c r="CS7" s="36">
        <v>50.49</v>
      </c>
      <c r="CT7" s="36">
        <v>48.36</v>
      </c>
      <c r="CU7" s="36">
        <v>58.19</v>
      </c>
      <c r="CV7" s="36">
        <v>97.88</v>
      </c>
      <c r="CW7" s="36">
        <v>95.74</v>
      </c>
      <c r="CX7" s="36">
        <v>94.43</v>
      </c>
      <c r="CY7" s="36">
        <v>97.03</v>
      </c>
      <c r="CZ7" s="36">
        <v>85.2</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tsm0019</cp:lastModifiedBy>
  <dcterms:created xsi:type="dcterms:W3CDTF">2016-01-18T05:01:15Z</dcterms:created>
  <dcterms:modified xsi:type="dcterms:W3CDTF">2016-02-16T08:33:27Z</dcterms:modified>
  <cp:category/>
</cp:coreProperties>
</file>